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promega-my.sharepoint.com/personal/tim_deschaines_promega_com/Documents/Water-Glo/"/>
    </mc:Choice>
  </mc:AlternateContent>
  <xr:revisionPtr revIDLastSave="72" documentId="8_{D7C3E26E-846D-46A9-B31B-6E38218F45C6}" xr6:coauthVersionLast="43" xr6:coauthVersionMax="43" xr10:uidLastSave="{318017E6-868A-4D09-8BC3-B0E6F1E2954D}"/>
  <bookViews>
    <workbookView xWindow="28680" yWindow="-120" windowWidth="29040" windowHeight="15840" xr2:uid="{00000000-000D-0000-FFFF-FFFF00000000}"/>
  </bookViews>
  <sheets>
    <sheet name="Introduction" sheetId="2" r:id="rId1"/>
    <sheet name="Instructions" sheetId="4" r:id="rId2"/>
    <sheet name="Single-Test" sheetId="1" r:id="rId3"/>
    <sheet name="96-Well Batch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8" i="3" l="1"/>
  <c r="Q17" i="3"/>
  <c r="H16" i="1"/>
  <c r="K16" i="1"/>
  <c r="B39" i="3"/>
  <c r="M35" i="3" l="1"/>
  <c r="M36" i="3"/>
  <c r="M37" i="3"/>
  <c r="M34" i="3"/>
  <c r="E20" i="1"/>
  <c r="E24" i="1"/>
  <c r="E28" i="1"/>
  <c r="E26" i="1"/>
  <c r="E23" i="1"/>
  <c r="E31" i="1"/>
  <c r="E21" i="1"/>
  <c r="E25" i="1"/>
  <c r="E29" i="1"/>
  <c r="E22" i="1"/>
  <c r="E30" i="1"/>
  <c r="E27" i="1"/>
  <c r="L37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K37" i="3"/>
  <c r="G37" i="3"/>
  <c r="C37" i="3"/>
  <c r="K36" i="3"/>
  <c r="G36" i="3"/>
  <c r="C36" i="3"/>
  <c r="K35" i="3"/>
  <c r="G35" i="3"/>
  <c r="C35" i="3"/>
  <c r="K34" i="3"/>
  <c r="G34" i="3"/>
  <c r="C34" i="3"/>
  <c r="K33" i="3"/>
  <c r="G33" i="3"/>
  <c r="C33" i="3"/>
  <c r="K32" i="3"/>
  <c r="G32" i="3"/>
  <c r="C32" i="3"/>
  <c r="K31" i="3"/>
  <c r="G31" i="3"/>
  <c r="C31" i="3"/>
  <c r="K30" i="3"/>
  <c r="G30" i="3"/>
  <c r="C30" i="3"/>
  <c r="J37" i="3"/>
  <c r="F37" i="3"/>
  <c r="B37" i="3"/>
  <c r="J36" i="3"/>
  <c r="F36" i="3"/>
  <c r="B36" i="3"/>
  <c r="J35" i="3"/>
  <c r="F35" i="3"/>
  <c r="B35" i="3"/>
  <c r="J34" i="3"/>
  <c r="F34" i="3"/>
  <c r="B34" i="3"/>
  <c r="J33" i="3"/>
  <c r="F33" i="3"/>
  <c r="B33" i="3"/>
  <c r="J32" i="3"/>
  <c r="F32" i="3"/>
  <c r="B32" i="3"/>
  <c r="J31" i="3"/>
  <c r="F31" i="3"/>
  <c r="B31" i="3"/>
  <c r="J30" i="3"/>
  <c r="F30" i="3"/>
  <c r="B30" i="3"/>
  <c r="I37" i="3"/>
  <c r="E37" i="3"/>
  <c r="I36" i="3"/>
  <c r="E36" i="3"/>
  <c r="I35" i="3"/>
  <c r="E35" i="3"/>
  <c r="I34" i="3"/>
  <c r="E34" i="3"/>
  <c r="M33" i="3"/>
  <c r="E33" i="3"/>
  <c r="M31" i="3"/>
  <c r="I30" i="3"/>
  <c r="M32" i="3"/>
  <c r="I31" i="3"/>
  <c r="E30" i="3"/>
  <c r="I32" i="3"/>
  <c r="E31" i="3"/>
  <c r="I33" i="3"/>
  <c r="E32" i="3"/>
  <c r="M30" i="3"/>
  <c r="E19" i="1"/>
  <c r="E15" i="1"/>
  <c r="E18" i="1"/>
  <c r="E14" i="1"/>
  <c r="E17" i="1"/>
  <c r="E13" i="1"/>
  <c r="E16" i="1"/>
  <c r="E12" i="1"/>
</calcChain>
</file>

<file path=xl/sharedStrings.xml><?xml version="1.0" encoding="utf-8"?>
<sst xmlns="http://schemas.openxmlformats.org/spreadsheetml/2006/main" count="102" uniqueCount="50">
  <si>
    <t>A</t>
  </si>
  <si>
    <t>B</t>
  </si>
  <si>
    <t>C</t>
  </si>
  <si>
    <t>D</t>
  </si>
  <si>
    <t>E</t>
  </si>
  <si>
    <t>Sample 1</t>
  </si>
  <si>
    <t>Sample 2</t>
  </si>
  <si>
    <t>Sample 3</t>
  </si>
  <si>
    <t>Sample 4</t>
  </si>
  <si>
    <t>F</t>
  </si>
  <si>
    <t>G</t>
  </si>
  <si>
    <t>H</t>
  </si>
  <si>
    <t>Average</t>
  </si>
  <si>
    <t>Standard 1</t>
  </si>
  <si>
    <t>Standard 2</t>
  </si>
  <si>
    <t>Blank 1</t>
  </si>
  <si>
    <t>Blank 2</t>
  </si>
  <si>
    <t>ATP Concentration (pg/ml)</t>
  </si>
  <si>
    <t>Water-Glo™ ATP Calculator (96-Well Batch Method)</t>
  </si>
  <si>
    <t>Water-Glo™ ATP Calculator (Single Test Method)</t>
  </si>
  <si>
    <r>
      <t>RLU</t>
    </r>
    <r>
      <rPr>
        <vertAlign val="subscript"/>
        <sz val="14"/>
        <color theme="1"/>
        <rFont val="Arial"/>
        <family val="2"/>
      </rPr>
      <t>sample</t>
    </r>
    <r>
      <rPr>
        <sz val="14"/>
        <color theme="1"/>
        <rFont val="Arial"/>
        <family val="2"/>
      </rPr>
      <t>: RLU value of water sample</t>
    </r>
  </si>
  <si>
    <r>
      <t>RLU</t>
    </r>
    <r>
      <rPr>
        <vertAlign val="subscript"/>
        <sz val="14"/>
        <color theme="1"/>
        <rFont val="Arial"/>
        <family val="2"/>
      </rPr>
      <t>ATP standard</t>
    </r>
    <r>
      <rPr>
        <sz val="14"/>
        <color theme="1"/>
        <rFont val="Arial"/>
        <family val="2"/>
      </rPr>
      <t>: RLU value of ATP standard</t>
    </r>
  </si>
  <si>
    <r>
      <t>RLU</t>
    </r>
    <r>
      <rPr>
        <vertAlign val="subscript"/>
        <sz val="14"/>
        <color theme="1"/>
        <rFont val="Arial"/>
        <family val="2"/>
      </rPr>
      <t>lysis reagent</t>
    </r>
    <r>
      <rPr>
        <sz val="14"/>
        <color theme="1"/>
        <rFont val="Arial"/>
        <family val="2"/>
      </rPr>
      <t>: RLU value of lysis reagent alone</t>
    </r>
  </si>
  <si>
    <r>
      <t>V</t>
    </r>
    <r>
      <rPr>
        <vertAlign val="subscript"/>
        <sz val="12"/>
        <color theme="1"/>
        <rFont val="Arial"/>
        <family val="2"/>
      </rPr>
      <t>sample</t>
    </r>
  </si>
  <si>
    <r>
      <t>V</t>
    </r>
    <r>
      <rPr>
        <vertAlign val="subscript"/>
        <sz val="12"/>
        <color theme="1"/>
        <rFont val="Arial"/>
        <family val="2"/>
      </rPr>
      <t>lysis reagent</t>
    </r>
  </si>
  <si>
    <r>
      <t>RLU</t>
    </r>
    <r>
      <rPr>
        <vertAlign val="subscript"/>
        <sz val="12"/>
        <color theme="1"/>
        <rFont val="Arial"/>
        <family val="2"/>
      </rPr>
      <t>sample</t>
    </r>
  </si>
  <si>
    <r>
      <t>RLU</t>
    </r>
    <r>
      <rPr>
        <vertAlign val="subscript"/>
        <sz val="12"/>
        <color theme="1"/>
        <rFont val="Arial"/>
        <family val="2"/>
      </rPr>
      <t>ATP standard</t>
    </r>
  </si>
  <si>
    <r>
      <t>RLU</t>
    </r>
    <r>
      <rPr>
        <vertAlign val="subscript"/>
        <sz val="12"/>
        <color theme="1"/>
        <rFont val="Arial"/>
        <family val="2"/>
      </rPr>
      <t>lysis reagent</t>
    </r>
  </si>
  <si>
    <t>Each sample, ATP Standard and Lysis Reagent (blank) should be measured at least twice (duplicates)</t>
  </si>
  <si>
    <r>
      <t>Paste C (RLU</t>
    </r>
    <r>
      <rPr>
        <b/>
        <vertAlign val="subscript"/>
        <sz val="16"/>
        <rFont val="Arial"/>
        <family val="2"/>
      </rPr>
      <t>sample</t>
    </r>
    <r>
      <rPr>
        <b/>
        <sz val="16"/>
        <rFont val="Arial"/>
        <family val="2"/>
      </rPr>
      <t>) values here</t>
    </r>
  </si>
  <si>
    <t>Each sample, the ATP Standard (positive control), and Lysis Reagent alone (negative control) should be measured at least twice (duplicates)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</si>
  <si>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</si>
  <si>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</si>
  <si>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</si>
  <si>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</si>
  <si>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</si>
  <si>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</si>
  <si>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</si>
  <si>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</si>
  <si>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</si>
  <si>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</si>
  <si>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</si>
  <si>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</si>
  <si>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</si>
  <si>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</si>
  <si>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</si>
  <si>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</si>
  <si>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r>
      <t>V</t>
    </r>
    <r>
      <rPr>
        <vertAlign val="subscript"/>
        <sz val="14"/>
        <color theme="1"/>
        <rFont val="Arial"/>
        <family val="2"/>
      </rPr>
      <t>sample</t>
    </r>
    <r>
      <rPr>
        <sz val="14"/>
        <color theme="1"/>
        <rFont val="Arial"/>
        <family val="2"/>
      </rPr>
      <t>: Volume of sample passed through filter (</t>
    </r>
    <r>
      <rPr>
        <b/>
        <sz val="14"/>
        <color theme="1"/>
        <rFont val="Arial"/>
        <family val="2"/>
      </rPr>
      <t>ml</t>
    </r>
    <r>
      <rPr>
        <sz val="14"/>
        <color theme="1"/>
        <rFont val="Arial"/>
        <family val="2"/>
      </rPr>
      <t>)</t>
    </r>
  </si>
  <si>
    <r>
      <t>V</t>
    </r>
    <r>
      <rPr>
        <vertAlign val="subscript"/>
        <sz val="14"/>
        <color theme="1"/>
        <rFont val="Arial"/>
        <family val="2"/>
      </rPr>
      <t>lysis reagent</t>
    </r>
    <r>
      <rPr>
        <sz val="14"/>
        <color theme="1"/>
        <rFont val="Arial"/>
        <family val="2"/>
      </rPr>
      <t>: Volume of lysis reagent used per sample (</t>
    </r>
    <r>
      <rPr>
        <b/>
        <sz val="14"/>
        <color theme="1"/>
        <rFont val="Arial"/>
        <family val="2"/>
      </rPr>
      <t>ml</t>
    </r>
    <r>
      <rPr>
        <sz val="14"/>
        <color theme="1"/>
        <rFont val="Arial"/>
        <family val="2"/>
      </rPr>
      <t>)</t>
    </r>
  </si>
  <si>
    <t>Sample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</si>
</sst>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u/>
      <sz val="9"/>
      <color indexed="12"/>
      <name val="Arial"/>
      <family val="2"/>
    </font>
    <font>
      <b/>
      <u/>
      <sz val="14"/>
      <color indexed="12"/>
      <name val="Arial"/>
      <family val="2"/>
    </font>
    <font>
      <b/>
      <sz val="12"/>
      <color indexed="9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8BE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CCCFF"/>
        <bgColor indexed="22"/>
      </patternFill>
    </fill>
    <fill>
      <patternFill patternType="solid">
        <fgColor theme="6" tint="0.3999450666829432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8" fillId="7" borderId="9" xfId="0" applyFont="1" applyFill="1" applyBorder="1"/>
    <xf numFmtId="0" fontId="8" fillId="7" borderId="0" xfId="0" applyFont="1" applyFill="1" applyBorder="1" applyAlignment="1">
      <alignment horizontal="center" vertical="center"/>
    </xf>
    <xf numFmtId="0" fontId="8" fillId="7" borderId="10" xfId="0" applyFont="1" applyFill="1" applyBorder="1"/>
    <xf numFmtId="0" fontId="8" fillId="0" borderId="0" xfId="0" applyFont="1" applyFill="1"/>
    <xf numFmtId="0" fontId="8" fillId="7" borderId="9" xfId="0" applyFont="1" applyFill="1" applyBorder="1" applyAlignment="1">
      <alignment horizontal="center"/>
    </xf>
    <xf numFmtId="0" fontId="8" fillId="7" borderId="0" xfId="0" applyFont="1" applyFill="1" applyBorder="1"/>
    <xf numFmtId="0" fontId="12" fillId="7" borderId="9" xfId="1" applyFont="1" applyFill="1" applyBorder="1" applyAlignment="1" applyProtection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7" fillId="7" borderId="9" xfId="0" applyFont="1" applyFill="1" applyBorder="1"/>
    <xf numFmtId="0" fontId="7" fillId="0" borderId="0" xfId="0" applyFont="1"/>
    <xf numFmtId="1" fontId="10" fillId="0" borderId="11" xfId="0" applyNumberFormat="1" applyFont="1" applyBorder="1" applyProtection="1"/>
    <xf numFmtId="0" fontId="19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1" fontId="9" fillId="5" borderId="15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" fontId="9" fillId="5" borderId="25" xfId="0" applyNumberFormat="1" applyFont="1" applyFill="1" applyBorder="1" applyProtection="1">
      <protection locked="0"/>
    </xf>
    <xf numFmtId="1" fontId="9" fillId="5" borderId="27" xfId="0" applyNumberFormat="1" applyFont="1" applyFill="1" applyBorder="1" applyProtection="1">
      <protection locked="0"/>
    </xf>
    <xf numFmtId="1" fontId="9" fillId="5" borderId="29" xfId="0" applyNumberFormat="1" applyFont="1" applyFill="1" applyBorder="1" applyProtection="1">
      <protection locked="0"/>
    </xf>
    <xf numFmtId="1" fontId="9" fillId="5" borderId="30" xfId="0" applyNumberFormat="1" applyFont="1" applyFill="1" applyBorder="1" applyProtection="1">
      <protection locked="0"/>
    </xf>
    <xf numFmtId="1" fontId="10" fillId="0" borderId="1" xfId="0" applyNumberFormat="1" applyFont="1" applyBorder="1" applyProtection="1"/>
    <xf numFmtId="1" fontId="10" fillId="0" borderId="32" xfId="0" applyNumberFormat="1" applyFont="1" applyBorder="1" applyProtection="1"/>
    <xf numFmtId="0" fontId="4" fillId="2" borderId="34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1" fontId="9" fillId="4" borderId="26" xfId="0" applyNumberFormat="1" applyFont="1" applyFill="1" applyBorder="1" applyProtection="1">
      <protection locked="0"/>
    </xf>
    <xf numFmtId="1" fontId="9" fillId="4" borderId="28" xfId="0" applyNumberFormat="1" applyFont="1" applyFill="1" applyBorder="1" applyProtection="1">
      <protection locked="0"/>
    </xf>
    <xf numFmtId="1" fontId="9" fillId="3" borderId="28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1" fontId="9" fillId="5" borderId="24" xfId="0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4" fillId="5" borderId="39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5" borderId="40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9" borderId="0" xfId="0" applyFill="1" applyProtection="1"/>
    <xf numFmtId="0" fontId="4" fillId="9" borderId="0" xfId="0" applyFont="1" applyFill="1" applyAlignment="1" applyProtection="1">
      <alignment horizontal="center" vertical="center"/>
    </xf>
    <xf numFmtId="0" fontId="20" fillId="9" borderId="0" xfId="0" applyFont="1" applyFill="1" applyAlignment="1" applyProtection="1">
      <alignment horizontal="center" vertic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BE9FF"/>
      <color rgb="FF9999FF"/>
      <color rgb="FFCC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1</xdr:row>
      <xdr:rowOff>99060</xdr:rowOff>
    </xdr:from>
    <xdr:to>
      <xdr:col>13</xdr:col>
      <xdr:colOff>213360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7680" y="281940"/>
          <a:ext cx="7650480" cy="447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Water-Glo™ Calculator</a:t>
          </a:r>
          <a:endParaRPr lang="en-US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Version 1.1</a:t>
          </a: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Water-Glo™ Calculator is an Excel spreadsheet designed to calculate ATP concentration in water samples. This spreadsheet incorporates the parameters described in the Water-Glo™ Technical Manual #TM547.</a:t>
          </a: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assistance with this tool, please contact your local Promega Branch Office or distributor. Contact information is available at: </a:t>
          </a:r>
          <a:r>
            <a:rPr lang="en-US" sz="10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http://www.promega.com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 techserv@promega.com</a:t>
          </a:r>
        </a:p>
        <a:p>
          <a:pPr rtl="0"/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© 2018 Promega Corporation. All rights reserved.</a:t>
          </a:r>
        </a:p>
        <a:p>
          <a:pPr rtl="0"/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 may be covered by pending or issued patents or may have certain limitations on use. Please visit our patent and trademark page for more information (www.promega.com/pt).</a:t>
          </a:r>
        </a:p>
        <a:p>
          <a:pPr rtl="0"/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Promega Corporation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2800 Woods Hollow Road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Madison, WI USA 53711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1-800-356-9526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1-608-274-4330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1</xdr:row>
      <xdr:rowOff>99060</xdr:rowOff>
    </xdr:from>
    <xdr:to>
      <xdr:col>13</xdr:col>
      <xdr:colOff>213360</xdr:colOff>
      <xdr:row>27</xdr:row>
      <xdr:rowOff>12700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AA27AF-214C-4931-8967-01AE7B5ECF05}"/>
            </a:ext>
          </a:extLst>
        </xdr:cNvPr>
        <xdr:cNvSpPr txBox="1"/>
      </xdr:nvSpPr>
      <xdr:spPr>
        <a:xfrm>
          <a:off x="487680" y="283210"/>
          <a:ext cx="7650480" cy="470154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Instructions for Using the Water-Glo™ Calculator</a:t>
          </a:r>
          <a:endParaRPr lang="en-US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>
              <a:effectLst/>
              <a:latin typeface="+mn-lt"/>
              <a:cs typeface="Arial" panose="020B0604020202020204" pitchFamily="34" charset="0"/>
            </a:rPr>
            <a:t>The</a:t>
          </a:r>
          <a:r>
            <a:rPr lang="en-US" baseline="0">
              <a:effectLst/>
              <a:latin typeface="+mn-lt"/>
              <a:cs typeface="Arial" panose="020B0604020202020204" pitchFamily="34" charset="0"/>
            </a:rPr>
            <a:t> calculations in this worksheet are based on the following equation:</a:t>
          </a:r>
          <a:endParaRPr lang="en-US">
            <a:effectLst/>
            <a:latin typeface="+mn-lt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US" sz="12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Single-Test Method:</a:t>
          </a:r>
        </a:p>
        <a:p>
          <a:pPr rtl="0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Insert volume (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of sample passed through filter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200"/>
            <a:t> into</a:t>
          </a:r>
          <a:r>
            <a:rPr lang="en-US" sz="1200" baseline="0"/>
            <a:t> </a:t>
          </a:r>
          <a:r>
            <a:rPr lang="en-US" sz="1200" b="1" baseline="0">
              <a:solidFill>
                <a:schemeClr val="accent2">
                  <a:lumMod val="60000"/>
                  <a:lumOff val="40000"/>
                </a:schemeClr>
              </a:solidFill>
            </a:rPr>
            <a:t>Box A</a:t>
          </a:r>
          <a:endParaRPr lang="en-US" sz="1200" b="1" i="0" u="none" strike="noStrike">
            <a:solidFill>
              <a:schemeClr val="accent2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Insert volume (</a:t>
          </a:r>
          <a:r>
            <a:rPr 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of lysis reagent used per sample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lysis reagent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200"/>
            <a:t> into </a:t>
          </a:r>
          <a:r>
            <a:rPr lang="en-US" sz="1200" b="1">
              <a:solidFill>
                <a:schemeClr val="accent6">
                  <a:lumMod val="60000"/>
                  <a:lumOff val="40000"/>
                </a:schemeClr>
              </a:solidFill>
            </a:rPr>
            <a:t>Box</a:t>
          </a:r>
          <a:r>
            <a:rPr lang="en-US" sz="1200" b="1" baseline="0">
              <a:solidFill>
                <a:schemeClr val="accent6">
                  <a:lumMod val="60000"/>
                  <a:lumOff val="40000"/>
                </a:schemeClr>
              </a:solidFill>
            </a:rPr>
            <a:t> B</a:t>
          </a:r>
          <a:endParaRPr lang="en-US" sz="1200" b="1" i="0" u="none" strike="noStrike">
            <a:solidFill>
              <a:schemeClr val="accent6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Insert RLU value of water sample</a:t>
          </a:r>
          <a:r>
            <a:rPr lang="en-US" sz="1200"/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 baseline="0">
              <a:solidFill>
                <a:srgbClr val="9999FF"/>
              </a:solidFill>
              <a:effectLst/>
              <a:latin typeface="+mn-lt"/>
              <a:ea typeface="+mn-ea"/>
              <a:cs typeface="+mn-cs"/>
            </a:rPr>
            <a:t>Box C</a:t>
          </a:r>
          <a:r>
            <a:rPr lang="en-US" sz="1200" b="1" i="0">
              <a:solidFill>
                <a:srgbClr val="9999FF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200" b="1" i="0" u="none" strike="noStrike">
            <a:solidFill>
              <a:srgbClr val="9999FF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Insert RLU value of ATP standard</a:t>
          </a:r>
          <a:r>
            <a:rPr lang="en-US" sz="1200"/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ATP standard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Box D</a:t>
          </a:r>
          <a:endParaRPr lang="en-US" sz="1200" b="1" i="0" u="none" strike="noStrike">
            <a:solidFill>
              <a:schemeClr val="accent4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Insert RLU value of lysis reagent alone</a:t>
          </a:r>
          <a:r>
            <a:rPr lang="en-US" sz="1200"/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lysis reagent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>
              <a:solidFill>
                <a:srgbClr val="8BE9FF"/>
              </a:solidFill>
              <a:effectLst/>
              <a:latin typeface="+mn-lt"/>
              <a:ea typeface="+mn-ea"/>
              <a:cs typeface="+mn-cs"/>
            </a:rPr>
            <a:t>Box E</a:t>
          </a:r>
          <a:endParaRPr lang="en-US" sz="1200" b="1" i="0" baseline="0">
            <a:solidFill>
              <a:srgbClr val="8BE9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6. Results will appear in the "ATP Concentration" box </a:t>
          </a:r>
        </a:p>
        <a:p>
          <a:pPr rtl="0"/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US" sz="12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96-Well Batch Method:</a:t>
          </a:r>
        </a:p>
        <a:p>
          <a:pPr rt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Insert volume (</a:t>
          </a:r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of sample passed through filter (V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into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baseline="0">
              <a:solidFill>
                <a:schemeClr val="accent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Box A</a:t>
          </a:r>
          <a:endParaRPr lang="en-US" sz="1200">
            <a:solidFill>
              <a:schemeClr val="accent2">
                <a:lumMod val="60000"/>
                <a:lumOff val="40000"/>
              </a:schemeClr>
            </a:solidFill>
            <a:effectLst/>
          </a:endParaRPr>
        </a:p>
        <a:p>
          <a:pPr rt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Insert volume (</a:t>
          </a:r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ml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of lysis reagent used per sample (V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lysis reagent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into </a:t>
          </a:r>
          <a:r>
            <a:rPr lang="en-US" sz="1200" b="1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Box</a:t>
          </a:r>
          <a:r>
            <a:rPr lang="en-US" sz="1200" b="1" baseline="0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B</a:t>
          </a:r>
          <a:endParaRPr lang="en-US" sz="1200">
            <a:solidFill>
              <a:schemeClr val="accent6">
                <a:lumMod val="60000"/>
                <a:lumOff val="40000"/>
              </a:schemeClr>
            </a:solidFill>
            <a:effectLst/>
          </a:endParaRPr>
        </a:p>
        <a:p>
          <a:pPr rt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Copy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paste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RLU value of water sample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 baseline="0">
              <a:solidFill>
                <a:srgbClr val="9999FF"/>
              </a:solidFill>
              <a:effectLst/>
              <a:latin typeface="+mn-lt"/>
              <a:ea typeface="+mn-ea"/>
              <a:cs typeface="+mn-cs"/>
            </a:rPr>
            <a:t>Box C</a:t>
          </a:r>
          <a:r>
            <a:rPr lang="en-US" sz="1200" b="1" i="0">
              <a:solidFill>
                <a:srgbClr val="9999FF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200">
            <a:solidFill>
              <a:srgbClr val="9999FF"/>
            </a:solidFill>
            <a:effectLst/>
          </a:endParaRPr>
        </a:p>
        <a:p>
          <a:pPr rt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Insert RLU value of ATP standard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ATP standard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 baseline="0">
              <a:solidFill>
                <a:schemeClr val="accent4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Box D</a:t>
          </a:r>
          <a:endParaRPr lang="en-US" sz="1200">
            <a:solidFill>
              <a:schemeClr val="accent4">
                <a:lumMod val="60000"/>
                <a:lumOff val="40000"/>
              </a:schemeClr>
            </a:solidFill>
            <a:effectLst/>
          </a:endParaRPr>
        </a:p>
        <a:p>
          <a:pPr rt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Insert RLU value of lysis reagent alone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RLU</a:t>
          </a:r>
          <a:r>
            <a:rPr lang="en-US" sz="1200" b="0" i="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lysis reagent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into </a:t>
          </a:r>
          <a:r>
            <a:rPr lang="en-US" sz="1200" b="1" i="0">
              <a:solidFill>
                <a:srgbClr val="8BE9FF"/>
              </a:solidFill>
              <a:effectLst/>
              <a:latin typeface="+mn-lt"/>
              <a:ea typeface="+mn-ea"/>
              <a:cs typeface="+mn-cs"/>
            </a:rPr>
            <a:t>Box E</a:t>
          </a:r>
        </a:p>
        <a:p>
          <a:pPr rtl="0"/>
          <a:r>
            <a:rPr lang="en-US" sz="1200">
              <a:solidFill>
                <a:sysClr val="windowText" lastClr="000000"/>
              </a:solidFill>
              <a:effectLst/>
            </a:rPr>
            <a:t>6. Results will appear </a:t>
          </a:r>
          <a:r>
            <a:rPr lang="en-US" sz="1200" baseline="0">
              <a:solidFill>
                <a:sysClr val="windowText" lastClr="000000"/>
              </a:solidFill>
              <a:effectLst/>
            </a:rPr>
            <a:t>in the "ATP Concentration" table</a:t>
          </a:r>
          <a:endParaRPr lang="en-US" sz="1200">
            <a:solidFill>
              <a:sysClr val="windowText" lastClr="000000"/>
            </a:solidFill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31750</xdr:colOff>
      <xdr:row>5</xdr:row>
      <xdr:rowOff>133351</xdr:rowOff>
    </xdr:from>
    <xdr:to>
      <xdr:col>9</xdr:col>
      <xdr:colOff>374650</xdr:colOff>
      <xdr:row>9</xdr:row>
      <xdr:rowOff>67783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2D4272-65B8-44A3-A666-79A2ECB5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1054101"/>
          <a:ext cx="5219700" cy="671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 x14ac:dyDescent="0.25"/>
  <sheetData/>
  <sheetProtection algorithmName="SHA-512" hashValue="orvgEkl+81JGJlsCfiKTiqLeVi86k1IurmB3pcoRfPlaiIbuF+Hku2xoGn2Y0TcAfD0boHLP+BEptG5GwQA95Q==" saltValue="b6fgvriie6lhJQh1zy6NK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13" sqref="Q13"/>
    </sheetView>
  </sheetViews>
  <sheetFormatPr defaultRowHeight="15" x14ac:dyDescent="0.25"/>
  <sheetData/>
  <sheetProtection algorithmName="SHA-512" hashValue="6frlLgGQi2jHCdg2tn5JcqP9Tm2Sfj7+Gy1XE83ycQfBpf/i27py+6aAIBl8CxupOUrQuFhBMICTxJzYWIbybw==" saltValue="v8Wb9DyFwYrOMtJvE+HyK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2"/>
  <sheetViews>
    <sheetView zoomScale="99" zoomScaleNormal="99" workbookViewId="0">
      <selection activeCell="B9" sqref="B9"/>
    </sheetView>
  </sheetViews>
  <sheetFormatPr defaultColWidth="9.140625" defaultRowHeight="15" x14ac:dyDescent="0.25"/>
  <cols>
    <col min="1" max="1" width="13.5703125" style="3" customWidth="1"/>
    <col min="2" max="4" width="14.85546875" style="3" customWidth="1"/>
    <col min="5" max="5" width="29.85546875" style="3" customWidth="1"/>
    <col min="6" max="6" width="9.85546875" style="3" customWidth="1"/>
    <col min="7" max="7" width="13.5703125" style="3" customWidth="1"/>
    <col min="8" max="8" width="16.85546875" style="3" customWidth="1"/>
    <col min="9" max="9" width="9.85546875" style="3" customWidth="1"/>
    <col min="10" max="10" width="11" style="3" customWidth="1"/>
    <col min="11" max="11" width="16.5703125" style="3" customWidth="1"/>
    <col min="12" max="16384" width="9.140625" style="3"/>
  </cols>
  <sheetData>
    <row r="1" spans="1:11" ht="23.25" x14ac:dyDescent="0.25">
      <c r="A1" s="1" t="s">
        <v>19</v>
      </c>
      <c r="B1" s="2"/>
      <c r="C1" s="2"/>
      <c r="D1" s="2"/>
      <c r="E1" s="2"/>
      <c r="F1" s="2"/>
      <c r="G1" s="2"/>
    </row>
    <row r="2" spans="1:11" ht="18.75" thickBot="1" x14ac:dyDescent="0.3">
      <c r="C2" s="2"/>
      <c r="D2" s="2"/>
      <c r="E2" s="2"/>
      <c r="F2" s="2"/>
      <c r="G2" s="2"/>
    </row>
    <row r="3" spans="1:11" ht="21.75" thickBot="1" x14ac:dyDescent="0.3">
      <c r="A3" s="28" t="s">
        <v>0</v>
      </c>
      <c r="B3" s="38" t="s">
        <v>47</v>
      </c>
      <c r="C3" s="2"/>
      <c r="D3" s="2"/>
      <c r="E3" s="2"/>
      <c r="F3" s="4"/>
      <c r="G3" s="4"/>
      <c r="H3" s="5"/>
      <c r="I3" s="5"/>
    </row>
    <row r="4" spans="1:11" ht="21.75" thickBot="1" x14ac:dyDescent="0.3">
      <c r="A4" s="29" t="s">
        <v>1</v>
      </c>
      <c r="B4" s="38" t="s">
        <v>48</v>
      </c>
      <c r="C4" s="2"/>
      <c r="D4" s="2"/>
      <c r="E4" s="2"/>
      <c r="F4" s="2"/>
      <c r="G4" s="2"/>
    </row>
    <row r="5" spans="1:11" ht="21.75" thickBot="1" x14ac:dyDescent="0.3">
      <c r="A5" s="30" t="s">
        <v>2</v>
      </c>
      <c r="B5" s="38" t="s">
        <v>20</v>
      </c>
      <c r="C5" s="2"/>
      <c r="D5" s="2"/>
      <c r="E5" s="2"/>
      <c r="F5" s="2"/>
      <c r="G5" s="2"/>
    </row>
    <row r="6" spans="1:11" ht="21.75" thickBot="1" x14ac:dyDescent="0.3">
      <c r="A6" s="36" t="s">
        <v>3</v>
      </c>
      <c r="B6" s="38" t="s">
        <v>21</v>
      </c>
      <c r="C6" s="2"/>
      <c r="D6" s="2"/>
      <c r="E6" s="2"/>
      <c r="G6" s="2"/>
    </row>
    <row r="7" spans="1:11" ht="21.75" thickBot="1" x14ac:dyDescent="0.3">
      <c r="A7" s="37" t="s">
        <v>4</v>
      </c>
      <c r="B7" s="38" t="s">
        <v>22</v>
      </c>
      <c r="C7" s="2"/>
      <c r="D7" s="2"/>
      <c r="E7" s="2"/>
      <c r="F7" s="2"/>
      <c r="G7" s="2"/>
    </row>
    <row r="8" spans="1:11" ht="18" x14ac:dyDescent="0.25">
      <c r="A8" s="2"/>
      <c r="B8" s="2"/>
      <c r="C8" s="2"/>
      <c r="D8" s="2"/>
      <c r="E8" s="2"/>
      <c r="F8" s="2"/>
      <c r="G8" s="2"/>
    </row>
    <row r="9" spans="1:11" ht="24" customHeight="1" thickBot="1" x14ac:dyDescent="0.3">
      <c r="A9" s="2"/>
      <c r="B9" s="2" t="s">
        <v>28</v>
      </c>
      <c r="C9" s="2"/>
      <c r="D9" s="2"/>
      <c r="E9" s="2"/>
      <c r="F9" s="2"/>
    </row>
    <row r="10" spans="1:11" ht="24" customHeight="1" thickBot="1" x14ac:dyDescent="0.3">
      <c r="A10" s="6"/>
      <c r="B10" s="31" t="s">
        <v>0</v>
      </c>
      <c r="C10" s="32" t="s">
        <v>1</v>
      </c>
      <c r="D10" s="33" t="s">
        <v>2</v>
      </c>
      <c r="E10" s="17"/>
      <c r="G10" s="6"/>
      <c r="H10" s="34" t="s">
        <v>3</v>
      </c>
      <c r="I10" s="6"/>
      <c r="J10" s="6"/>
      <c r="K10" s="35" t="s">
        <v>4</v>
      </c>
    </row>
    <row r="11" spans="1:11" ht="24" customHeight="1" thickBot="1" x14ac:dyDescent="0.3">
      <c r="A11" s="23"/>
      <c r="B11" s="59" t="s">
        <v>23</v>
      </c>
      <c r="C11" s="60" t="s">
        <v>24</v>
      </c>
      <c r="D11" s="61" t="s">
        <v>25</v>
      </c>
      <c r="E11" s="49" t="s">
        <v>17</v>
      </c>
      <c r="F11" s="16"/>
      <c r="G11" s="6"/>
      <c r="H11" s="18" t="s">
        <v>26</v>
      </c>
      <c r="I11" s="6"/>
      <c r="J11" s="6"/>
      <c r="K11" s="48" t="s">
        <v>27</v>
      </c>
    </row>
    <row r="12" spans="1:11" ht="24" customHeight="1" thickTop="1" x14ac:dyDescent="0.25">
      <c r="A12" s="91" t="s">
        <v>5</v>
      </c>
      <c r="B12" s="77"/>
      <c r="C12" s="78"/>
      <c r="D12" s="79"/>
      <c r="E12" s="50" t="e">
        <f>((D12-$K$16)/($H$16-$K$16))*(C12/B12)*1000</f>
        <v>#DIV/0!</v>
      </c>
      <c r="G12" s="21" t="s">
        <v>13</v>
      </c>
      <c r="H12" s="69"/>
      <c r="I12" s="6"/>
      <c r="J12" s="21" t="s">
        <v>15</v>
      </c>
      <c r="K12" s="73"/>
    </row>
    <row r="13" spans="1:11" ht="24" customHeight="1" thickBot="1" x14ac:dyDescent="0.3">
      <c r="A13" s="92" t="s">
        <v>6</v>
      </c>
      <c r="B13" s="80"/>
      <c r="C13" s="81"/>
      <c r="D13" s="82"/>
      <c r="E13" s="51" t="e">
        <f t="shared" ref="E13:E19" si="0">((D13-$K$16)/($H$16-$K$16))*(C13/B13)*1000</f>
        <v>#DIV/0!</v>
      </c>
      <c r="G13" s="22" t="s">
        <v>14</v>
      </c>
      <c r="H13" s="70"/>
      <c r="I13" s="6"/>
      <c r="J13" s="22" t="s">
        <v>16</v>
      </c>
      <c r="K13" s="74"/>
    </row>
    <row r="14" spans="1:11" ht="24" customHeight="1" thickTop="1" x14ac:dyDescent="0.25">
      <c r="A14" s="92" t="s">
        <v>7</v>
      </c>
      <c r="B14" s="80"/>
      <c r="C14" s="81"/>
      <c r="D14" s="82"/>
      <c r="E14" s="51" t="e">
        <f t="shared" si="0"/>
        <v>#DIV/0!</v>
      </c>
      <c r="G14" s="26"/>
      <c r="H14" s="71"/>
      <c r="I14" s="6"/>
      <c r="J14" s="26"/>
      <c r="K14" s="75"/>
    </row>
    <row r="15" spans="1:11" ht="24" customHeight="1" thickBot="1" x14ac:dyDescent="0.3">
      <c r="A15" s="92" t="s">
        <v>8</v>
      </c>
      <c r="B15" s="80"/>
      <c r="C15" s="83"/>
      <c r="D15" s="84"/>
      <c r="E15" s="51" t="e">
        <f t="shared" si="0"/>
        <v>#DIV/0!</v>
      </c>
      <c r="G15" s="27"/>
      <c r="H15" s="72"/>
      <c r="I15" s="6"/>
      <c r="J15" s="27"/>
      <c r="K15" s="76"/>
    </row>
    <row r="16" spans="1:11" ht="24" customHeight="1" thickBot="1" x14ac:dyDescent="0.3">
      <c r="A16" s="92" t="s">
        <v>31</v>
      </c>
      <c r="B16" s="80"/>
      <c r="C16" s="83"/>
      <c r="D16" s="84"/>
      <c r="E16" s="51" t="e">
        <f t="shared" si="0"/>
        <v>#DIV/0!</v>
      </c>
      <c r="G16" s="39" t="s">
        <v>12</v>
      </c>
      <c r="H16" s="19" t="e">
        <f>AVERAGE(H12:H15)</f>
        <v>#DIV/0!</v>
      </c>
      <c r="I16" s="6"/>
      <c r="J16" s="39" t="s">
        <v>12</v>
      </c>
      <c r="K16" s="20" t="e">
        <f>AVERAGE(K12:K15)</f>
        <v>#DIV/0!</v>
      </c>
    </row>
    <row r="17" spans="1:5" ht="24" customHeight="1" x14ac:dyDescent="0.25">
      <c r="A17" s="92" t="s">
        <v>32</v>
      </c>
      <c r="B17" s="80"/>
      <c r="C17" s="81"/>
      <c r="D17" s="82"/>
      <c r="E17" s="51" t="e">
        <f t="shared" si="0"/>
        <v>#DIV/0!</v>
      </c>
    </row>
    <row r="18" spans="1:5" ht="24" customHeight="1" x14ac:dyDescent="0.25">
      <c r="A18" s="92" t="s">
        <v>33</v>
      </c>
      <c r="B18" s="80"/>
      <c r="C18" s="81"/>
      <c r="D18" s="82"/>
      <c r="E18" s="51" t="e">
        <f t="shared" si="0"/>
        <v>#DIV/0!</v>
      </c>
    </row>
    <row r="19" spans="1:5" ht="24" customHeight="1" thickBot="1" x14ac:dyDescent="0.3">
      <c r="A19" s="92" t="s">
        <v>34</v>
      </c>
      <c r="B19" s="85"/>
      <c r="C19" s="83"/>
      <c r="D19" s="86"/>
      <c r="E19" s="52" t="e">
        <f t="shared" si="0"/>
        <v>#DIV/0!</v>
      </c>
    </row>
    <row r="20" spans="1:5" ht="24" customHeight="1" thickBot="1" x14ac:dyDescent="0.3">
      <c r="A20" s="92" t="s">
        <v>35</v>
      </c>
      <c r="B20" s="80"/>
      <c r="C20" s="81"/>
      <c r="D20" s="87"/>
      <c r="E20" s="52" t="e">
        <f t="shared" ref="E20:E31" si="1">((D20-$K$16)/($H$16-$K$16))*(C20/B20)*1000</f>
        <v>#DIV/0!</v>
      </c>
    </row>
    <row r="21" spans="1:5" ht="24" customHeight="1" thickBot="1" x14ac:dyDescent="0.3">
      <c r="A21" s="92" t="s">
        <v>36</v>
      </c>
      <c r="B21" s="80"/>
      <c r="C21" s="81"/>
      <c r="D21" s="87"/>
      <c r="E21" s="52" t="e">
        <f t="shared" si="1"/>
        <v>#DIV/0!</v>
      </c>
    </row>
    <row r="22" spans="1:5" ht="24" customHeight="1" thickBot="1" x14ac:dyDescent="0.3">
      <c r="A22" s="92" t="s">
        <v>37</v>
      </c>
      <c r="B22" s="80"/>
      <c r="C22" s="81"/>
      <c r="D22" s="87"/>
      <c r="E22" s="52" t="e">
        <f t="shared" si="1"/>
        <v>#DIV/0!</v>
      </c>
    </row>
    <row r="23" spans="1:5" ht="24" customHeight="1" thickBot="1" x14ac:dyDescent="0.3">
      <c r="A23" s="92" t="s">
        <v>38</v>
      </c>
      <c r="B23" s="80"/>
      <c r="C23" s="81"/>
      <c r="D23" s="87"/>
      <c r="E23" s="52" t="e">
        <f t="shared" si="1"/>
        <v>#DIV/0!</v>
      </c>
    </row>
    <row r="24" spans="1:5" ht="24" customHeight="1" thickBot="1" x14ac:dyDescent="0.3">
      <c r="A24" s="92" t="s">
        <v>39</v>
      </c>
      <c r="B24" s="80"/>
      <c r="C24" s="81"/>
      <c r="D24" s="87"/>
      <c r="E24" s="52" t="e">
        <f t="shared" si="1"/>
        <v>#DIV/0!</v>
      </c>
    </row>
    <row r="25" spans="1:5" ht="24" customHeight="1" thickBot="1" x14ac:dyDescent="0.3">
      <c r="A25" s="92" t="s">
        <v>40</v>
      </c>
      <c r="B25" s="80"/>
      <c r="C25" s="81"/>
      <c r="D25" s="87"/>
      <c r="E25" s="52" t="e">
        <f t="shared" si="1"/>
        <v>#DIV/0!</v>
      </c>
    </row>
    <row r="26" spans="1:5" ht="24" customHeight="1" thickBot="1" x14ac:dyDescent="0.3">
      <c r="A26" s="92" t="s">
        <v>41</v>
      </c>
      <c r="B26" s="80"/>
      <c r="C26" s="81"/>
      <c r="D26" s="87"/>
      <c r="E26" s="52" t="e">
        <f t="shared" si="1"/>
        <v>#DIV/0!</v>
      </c>
    </row>
    <row r="27" spans="1:5" ht="24" customHeight="1" thickBot="1" x14ac:dyDescent="0.3">
      <c r="A27" s="92" t="s">
        <v>42</v>
      </c>
      <c r="B27" s="80"/>
      <c r="C27" s="81"/>
      <c r="D27" s="87"/>
      <c r="E27" s="52" t="e">
        <f t="shared" si="1"/>
        <v>#DIV/0!</v>
      </c>
    </row>
    <row r="28" spans="1:5" ht="24" customHeight="1" thickBot="1" x14ac:dyDescent="0.3">
      <c r="A28" s="92" t="s">
        <v>43</v>
      </c>
      <c r="B28" s="80"/>
      <c r="C28" s="81"/>
      <c r="D28" s="87"/>
      <c r="E28" s="52" t="e">
        <f t="shared" si="1"/>
        <v>#DIV/0!</v>
      </c>
    </row>
    <row r="29" spans="1:5" ht="24" customHeight="1" thickBot="1" x14ac:dyDescent="0.3">
      <c r="A29" s="92" t="s">
        <v>44</v>
      </c>
      <c r="B29" s="80"/>
      <c r="C29" s="81"/>
      <c r="D29" s="87"/>
      <c r="E29" s="52" t="e">
        <f t="shared" si="1"/>
        <v>#DIV/0!</v>
      </c>
    </row>
    <row r="30" spans="1:5" ht="24" customHeight="1" thickBot="1" x14ac:dyDescent="0.3">
      <c r="A30" s="92" t="s">
        <v>45</v>
      </c>
      <c r="B30" s="80"/>
      <c r="C30" s="81"/>
      <c r="D30" s="87"/>
      <c r="E30" s="52" t="e">
        <f t="shared" si="1"/>
        <v>#DIV/0!</v>
      </c>
    </row>
    <row r="31" spans="1:5" ht="24" customHeight="1" thickBot="1" x14ac:dyDescent="0.3">
      <c r="A31" s="92" t="s">
        <v>46</v>
      </c>
      <c r="B31" s="88"/>
      <c r="C31" s="89"/>
      <c r="D31" s="90"/>
      <c r="E31" s="52" t="e">
        <f t="shared" si="1"/>
        <v>#DIV/0!</v>
      </c>
    </row>
    <row r="32" spans="1:5" ht="15.75" thickTop="1" x14ac:dyDescent="0.25"/>
  </sheetData>
  <sheetProtection algorithmName="SHA-512" hashValue="TRaSCcfUj+fBf3ehKAjRboDzrnVCHNPOM3ePU0OUHoyfgzdcGFUReeggzcLNn6aZVJyYDN3aVNgnanf9ADPI/A==" saltValue="f+p2yQEywLXlBMoqFooAEQ==" spinCount="100000" sheet="1" objects="1" scenarios="1"/>
  <pageMargins left="0.7" right="0.7" top="0.75" bottom="0.75" header="0.3" footer="0.3"/>
  <pageSetup scale="6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4"/>
  <sheetViews>
    <sheetView workbookViewId="0">
      <selection activeCell="B57" sqref="B57"/>
    </sheetView>
  </sheetViews>
  <sheetFormatPr defaultRowHeight="15" x14ac:dyDescent="0.25"/>
  <cols>
    <col min="1" max="1" width="9.42578125" customWidth="1"/>
    <col min="16" max="16" width="11.85546875" customWidth="1"/>
    <col min="17" max="17" width="13.85546875" customWidth="1"/>
  </cols>
  <sheetData>
    <row r="1" spans="1:18" ht="23.25" x14ac:dyDescent="0.25">
      <c r="A1" s="1" t="s">
        <v>18</v>
      </c>
    </row>
    <row r="2" spans="1:18" ht="15.75" thickBot="1" x14ac:dyDescent="0.3"/>
    <row r="3" spans="1:18" ht="21.75" thickBot="1" x14ac:dyDescent="0.3">
      <c r="A3" s="28" t="s">
        <v>0</v>
      </c>
      <c r="B3" s="38" t="s">
        <v>47</v>
      </c>
      <c r="C3" s="7"/>
    </row>
    <row r="4" spans="1:18" ht="21.75" thickBot="1" x14ac:dyDescent="0.3">
      <c r="A4" s="29" t="s">
        <v>1</v>
      </c>
      <c r="B4" s="38" t="s">
        <v>48</v>
      </c>
      <c r="C4" s="7"/>
    </row>
    <row r="5" spans="1:18" ht="21.75" thickBot="1" x14ac:dyDescent="0.3">
      <c r="A5" s="30" t="s">
        <v>2</v>
      </c>
      <c r="B5" s="38" t="s">
        <v>20</v>
      </c>
      <c r="C5" s="7"/>
      <c r="P5" s="31" t="s">
        <v>0</v>
      </c>
      <c r="Q5" s="32" t="s">
        <v>1</v>
      </c>
    </row>
    <row r="6" spans="1:18" ht="21.75" thickBot="1" x14ac:dyDescent="0.3">
      <c r="A6" s="36" t="s">
        <v>3</v>
      </c>
      <c r="B6" s="38" t="s">
        <v>21</v>
      </c>
      <c r="C6" s="7"/>
      <c r="P6" s="24" t="s">
        <v>23</v>
      </c>
      <c r="Q6" s="25" t="s">
        <v>24</v>
      </c>
    </row>
    <row r="7" spans="1:18" ht="22.5" thickTop="1" thickBot="1" x14ac:dyDescent="0.3">
      <c r="A7" s="37" t="s">
        <v>4</v>
      </c>
      <c r="B7" s="38" t="s">
        <v>22</v>
      </c>
      <c r="C7" s="7"/>
      <c r="P7" s="66"/>
      <c r="Q7" s="67"/>
    </row>
    <row r="10" spans="1:18" ht="18.75" thickBot="1" x14ac:dyDescent="0.3">
      <c r="A10" s="2" t="s">
        <v>30</v>
      </c>
    </row>
    <row r="11" spans="1:18" ht="21" thickBot="1" x14ac:dyDescent="0.3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9"/>
      <c r="O11" s="8"/>
      <c r="P11" s="6"/>
      <c r="Q11" s="34" t="s">
        <v>3</v>
      </c>
      <c r="R11" s="6"/>
    </row>
    <row r="12" spans="1:18" s="40" customFormat="1" ht="24.75" thickBot="1" x14ac:dyDescent="0.45">
      <c r="A12" s="41"/>
      <c r="B12" s="44"/>
      <c r="C12" s="45"/>
      <c r="D12" s="104" t="s">
        <v>29</v>
      </c>
      <c r="E12" s="104"/>
      <c r="F12" s="104"/>
      <c r="G12" s="104"/>
      <c r="H12" s="104"/>
      <c r="I12" s="104"/>
      <c r="J12" s="104"/>
      <c r="K12" s="104"/>
      <c r="L12" s="45"/>
      <c r="M12" s="45"/>
      <c r="N12" s="46"/>
      <c r="O12" s="42"/>
      <c r="P12" s="6"/>
      <c r="Q12" s="18" t="s">
        <v>26</v>
      </c>
      <c r="R12" s="6"/>
    </row>
    <row r="13" spans="1:18" ht="17.25" thickTop="1" thickBot="1" x14ac:dyDescent="0.3">
      <c r="A13" s="9"/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0">
        <v>6</v>
      </c>
      <c r="H13" s="10">
        <v>7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1"/>
      <c r="O13" s="12"/>
      <c r="P13" s="21" t="s">
        <v>13</v>
      </c>
      <c r="Q13" s="69"/>
      <c r="R13" s="6"/>
    </row>
    <row r="14" spans="1:18" ht="17.25" thickTop="1" thickBot="1" x14ac:dyDescent="0.3">
      <c r="A14" s="13" t="s">
        <v>0</v>
      </c>
      <c r="B14" s="68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62"/>
      <c r="N14" s="11"/>
      <c r="O14" s="8"/>
      <c r="P14" s="22" t="s">
        <v>14</v>
      </c>
      <c r="Q14" s="70"/>
      <c r="R14" s="6"/>
    </row>
    <row r="15" spans="1:18" ht="16.5" thickTop="1" x14ac:dyDescent="0.25">
      <c r="A15" s="13" t="s">
        <v>1</v>
      </c>
      <c r="B15" s="5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63"/>
      <c r="N15" s="11"/>
      <c r="O15" s="8"/>
      <c r="P15" s="26"/>
      <c r="Q15" s="71"/>
      <c r="R15" s="6"/>
    </row>
    <row r="16" spans="1:18" ht="16.5" thickBot="1" x14ac:dyDescent="0.3">
      <c r="A16" s="13" t="s">
        <v>2</v>
      </c>
      <c r="B16" s="54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63"/>
      <c r="N16" s="11"/>
      <c r="O16" s="8"/>
      <c r="P16" s="27"/>
      <c r="Q16" s="72"/>
      <c r="R16" s="6"/>
    </row>
    <row r="17" spans="1:18" ht="16.5" thickBot="1" x14ac:dyDescent="0.3">
      <c r="A17" s="13" t="s">
        <v>3</v>
      </c>
      <c r="B17" s="54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63"/>
      <c r="N17" s="11"/>
      <c r="O17" s="8"/>
      <c r="P17" s="39" t="s">
        <v>12</v>
      </c>
      <c r="Q17" s="19" t="e">
        <f>AVERAGE(Q13:Q16)</f>
        <v>#DIV/0!</v>
      </c>
      <c r="R17" s="6"/>
    </row>
    <row r="18" spans="1:18" ht="15.75" x14ac:dyDescent="0.25">
      <c r="A18" s="13" t="s">
        <v>4</v>
      </c>
      <c r="B18" s="54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64"/>
      <c r="N18" s="11"/>
      <c r="O18" s="8"/>
    </row>
    <row r="19" spans="1:18" ht="15.75" x14ac:dyDescent="0.25">
      <c r="A19" s="13" t="s">
        <v>9</v>
      </c>
      <c r="B19" s="54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64"/>
      <c r="N19" s="11"/>
      <c r="O19" s="8"/>
    </row>
    <row r="20" spans="1:18" ht="15.75" x14ac:dyDescent="0.25">
      <c r="A20" s="13" t="s">
        <v>10</v>
      </c>
      <c r="B20" s="54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64"/>
      <c r="N20" s="11"/>
      <c r="O20" s="8"/>
    </row>
    <row r="21" spans="1:18" ht="16.5" thickBot="1" x14ac:dyDescent="0.3">
      <c r="A21" s="13" t="s">
        <v>11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65"/>
      <c r="N21" s="11"/>
      <c r="O21" s="8"/>
    </row>
    <row r="22" spans="1:18" ht="21.75" thickTop="1" thickBot="1" x14ac:dyDescent="0.3">
      <c r="A22" s="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1"/>
      <c r="O22" s="8"/>
      <c r="P22" s="6"/>
      <c r="Q22" s="35" t="s">
        <v>4</v>
      </c>
    </row>
    <row r="23" spans="1:18" ht="20.25" thickBot="1" x14ac:dyDescent="0.3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1"/>
      <c r="O23" s="8"/>
      <c r="P23" s="6"/>
      <c r="Q23" s="48" t="s">
        <v>27</v>
      </c>
    </row>
    <row r="24" spans="1:18" ht="15.75" thickTop="1" x14ac:dyDescent="0.25">
      <c r="P24" s="21" t="s">
        <v>15</v>
      </c>
      <c r="Q24" s="73"/>
    </row>
    <row r="25" spans="1:18" ht="15.75" thickBot="1" x14ac:dyDescent="0.3">
      <c r="P25" s="22" t="s">
        <v>16</v>
      </c>
      <c r="Q25" s="74"/>
    </row>
    <row r="26" spans="1:18" ht="15.75" thickTop="1" x14ac:dyDescent="0.25">
      <c r="P26" s="26"/>
      <c r="Q26" s="75"/>
    </row>
    <row r="27" spans="1:18" ht="16.5" thickBot="1" x14ac:dyDescent="0.3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  <c r="P27" s="27"/>
      <c r="Q27" s="76"/>
    </row>
    <row r="28" spans="1:18" ht="24" thickBot="1" x14ac:dyDescent="0.4">
      <c r="A28" s="100" t="s">
        <v>17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2"/>
      <c r="P28" s="39" t="s">
        <v>12</v>
      </c>
      <c r="Q28" s="20" t="e">
        <f>AVERAGE(Q24:Q27)</f>
        <v>#DIV/0!</v>
      </c>
    </row>
    <row r="29" spans="1:18" ht="16.5" thickBot="1" x14ac:dyDescent="0.3">
      <c r="A29" s="9"/>
      <c r="B29" s="10">
        <v>1</v>
      </c>
      <c r="C29" s="10">
        <v>2</v>
      </c>
      <c r="D29" s="10">
        <v>3</v>
      </c>
      <c r="E29" s="10">
        <v>4</v>
      </c>
      <c r="F29" s="10">
        <v>5</v>
      </c>
      <c r="G29" s="10">
        <v>6</v>
      </c>
      <c r="H29" s="10">
        <v>7</v>
      </c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1"/>
    </row>
    <row r="30" spans="1:18" ht="16.5" thickBot="1" x14ac:dyDescent="0.3">
      <c r="A30" s="13" t="s">
        <v>0</v>
      </c>
      <c r="B30" s="43" t="e">
        <f>(B14-($Q$28))/(($Q$17)-($Q$28))*($Q$7)/($P$7)*1000</f>
        <v>#DIV/0!</v>
      </c>
      <c r="C30" s="43" t="e">
        <f t="shared" ref="C30:M30" si="0">(C14-($Q$28))/(($Q$17)-($Q$28))*($Q$7)/($P$7)*1000</f>
        <v>#DIV/0!</v>
      </c>
      <c r="D30" s="43" t="e">
        <f t="shared" si="0"/>
        <v>#DIV/0!</v>
      </c>
      <c r="E30" s="43" t="e">
        <f t="shared" si="0"/>
        <v>#DIV/0!</v>
      </c>
      <c r="F30" s="43" t="e">
        <f t="shared" si="0"/>
        <v>#DIV/0!</v>
      </c>
      <c r="G30" s="43" t="e">
        <f t="shared" si="0"/>
        <v>#DIV/0!</v>
      </c>
      <c r="H30" s="43" t="e">
        <f t="shared" si="0"/>
        <v>#DIV/0!</v>
      </c>
      <c r="I30" s="43" t="e">
        <f t="shared" si="0"/>
        <v>#DIV/0!</v>
      </c>
      <c r="J30" s="43" t="e">
        <f t="shared" si="0"/>
        <v>#DIV/0!</v>
      </c>
      <c r="K30" s="43" t="e">
        <f t="shared" si="0"/>
        <v>#DIV/0!</v>
      </c>
      <c r="L30" s="43" t="e">
        <f t="shared" si="0"/>
        <v>#DIV/0!</v>
      </c>
      <c r="M30" s="57" t="e">
        <f t="shared" si="0"/>
        <v>#DIV/0!</v>
      </c>
      <c r="N30" s="11"/>
    </row>
    <row r="31" spans="1:18" ht="16.5" thickBot="1" x14ac:dyDescent="0.3">
      <c r="A31" s="13" t="s">
        <v>1</v>
      </c>
      <c r="B31" s="43" t="e">
        <f t="shared" ref="B31:M31" si="1">(B15-($Q$28))/(($Q$17)-($Q$28))*($Q$7)/($P$7)*1000</f>
        <v>#DIV/0!</v>
      </c>
      <c r="C31" s="43" t="e">
        <f t="shared" si="1"/>
        <v>#DIV/0!</v>
      </c>
      <c r="D31" s="43" t="e">
        <f t="shared" si="1"/>
        <v>#DIV/0!</v>
      </c>
      <c r="E31" s="43" t="e">
        <f t="shared" si="1"/>
        <v>#DIV/0!</v>
      </c>
      <c r="F31" s="43" t="e">
        <f t="shared" si="1"/>
        <v>#DIV/0!</v>
      </c>
      <c r="G31" s="43" t="e">
        <f t="shared" si="1"/>
        <v>#DIV/0!</v>
      </c>
      <c r="H31" s="43" t="e">
        <f t="shared" si="1"/>
        <v>#DIV/0!</v>
      </c>
      <c r="I31" s="43" t="e">
        <f t="shared" si="1"/>
        <v>#DIV/0!</v>
      </c>
      <c r="J31" s="43" t="e">
        <f t="shared" si="1"/>
        <v>#DIV/0!</v>
      </c>
      <c r="K31" s="43" t="e">
        <f t="shared" si="1"/>
        <v>#DIV/0!</v>
      </c>
      <c r="L31" s="43" t="e">
        <f t="shared" si="1"/>
        <v>#DIV/0!</v>
      </c>
      <c r="M31" s="57" t="e">
        <f t="shared" si="1"/>
        <v>#DIV/0!</v>
      </c>
      <c r="N31" s="11"/>
    </row>
    <row r="32" spans="1:18" ht="16.5" thickBot="1" x14ac:dyDescent="0.3">
      <c r="A32" s="13" t="s">
        <v>2</v>
      </c>
      <c r="B32" s="43" t="e">
        <f t="shared" ref="B32:M32" si="2">(B16-($Q$28))/(($Q$17)-($Q$28))*($Q$7)/($P$7)*1000</f>
        <v>#DIV/0!</v>
      </c>
      <c r="C32" s="43" t="e">
        <f t="shared" si="2"/>
        <v>#DIV/0!</v>
      </c>
      <c r="D32" s="43" t="e">
        <f t="shared" si="2"/>
        <v>#DIV/0!</v>
      </c>
      <c r="E32" s="43" t="e">
        <f t="shared" si="2"/>
        <v>#DIV/0!</v>
      </c>
      <c r="F32" s="43" t="e">
        <f t="shared" si="2"/>
        <v>#DIV/0!</v>
      </c>
      <c r="G32" s="43" t="e">
        <f t="shared" si="2"/>
        <v>#DIV/0!</v>
      </c>
      <c r="H32" s="43" t="e">
        <f t="shared" si="2"/>
        <v>#DIV/0!</v>
      </c>
      <c r="I32" s="43" t="e">
        <f t="shared" si="2"/>
        <v>#DIV/0!</v>
      </c>
      <c r="J32" s="43" t="e">
        <f t="shared" si="2"/>
        <v>#DIV/0!</v>
      </c>
      <c r="K32" s="43" t="e">
        <f t="shared" si="2"/>
        <v>#DIV/0!</v>
      </c>
      <c r="L32" s="43" t="e">
        <f t="shared" si="2"/>
        <v>#DIV/0!</v>
      </c>
      <c r="M32" s="57" t="e">
        <f t="shared" si="2"/>
        <v>#DIV/0!</v>
      </c>
      <c r="N32" s="11"/>
    </row>
    <row r="33" spans="1:14" ht="16.5" thickBot="1" x14ac:dyDescent="0.3">
      <c r="A33" s="13" t="s">
        <v>3</v>
      </c>
      <c r="B33" s="43" t="e">
        <f t="shared" ref="B33:M33" si="3">(B17-($Q$28))/(($Q$17)-($Q$28))*($Q$7)/($P$7)*1000</f>
        <v>#DIV/0!</v>
      </c>
      <c r="C33" s="43" t="e">
        <f t="shared" si="3"/>
        <v>#DIV/0!</v>
      </c>
      <c r="D33" s="43" t="e">
        <f t="shared" si="3"/>
        <v>#DIV/0!</v>
      </c>
      <c r="E33" s="43" t="e">
        <f t="shared" si="3"/>
        <v>#DIV/0!</v>
      </c>
      <c r="F33" s="43" t="e">
        <f t="shared" si="3"/>
        <v>#DIV/0!</v>
      </c>
      <c r="G33" s="43" t="e">
        <f t="shared" si="3"/>
        <v>#DIV/0!</v>
      </c>
      <c r="H33" s="43" t="e">
        <f t="shared" si="3"/>
        <v>#DIV/0!</v>
      </c>
      <c r="I33" s="43" t="e">
        <f t="shared" si="3"/>
        <v>#DIV/0!</v>
      </c>
      <c r="J33" s="43" t="e">
        <f t="shared" si="3"/>
        <v>#DIV/0!</v>
      </c>
      <c r="K33" s="43" t="e">
        <f t="shared" si="3"/>
        <v>#DIV/0!</v>
      </c>
      <c r="L33" s="43" t="e">
        <f t="shared" si="3"/>
        <v>#DIV/0!</v>
      </c>
      <c r="M33" s="57" t="e">
        <f t="shared" si="3"/>
        <v>#DIV/0!</v>
      </c>
      <c r="N33" s="11"/>
    </row>
    <row r="34" spans="1:14" ht="16.5" thickBot="1" x14ac:dyDescent="0.3">
      <c r="A34" s="13" t="s">
        <v>4</v>
      </c>
      <c r="B34" s="43" t="e">
        <f t="shared" ref="B34:L34" si="4">(B18-($Q$28))/(($Q$17)-($Q$28))*($Q$7)/($P$7)*1000</f>
        <v>#DIV/0!</v>
      </c>
      <c r="C34" s="43" t="e">
        <f t="shared" si="4"/>
        <v>#DIV/0!</v>
      </c>
      <c r="D34" s="43" t="e">
        <f t="shared" si="4"/>
        <v>#DIV/0!</v>
      </c>
      <c r="E34" s="43" t="e">
        <f t="shared" si="4"/>
        <v>#DIV/0!</v>
      </c>
      <c r="F34" s="43" t="e">
        <f t="shared" si="4"/>
        <v>#DIV/0!</v>
      </c>
      <c r="G34" s="43" t="e">
        <f t="shared" si="4"/>
        <v>#DIV/0!</v>
      </c>
      <c r="H34" s="43" t="e">
        <f t="shared" si="4"/>
        <v>#DIV/0!</v>
      </c>
      <c r="I34" s="43" t="e">
        <f t="shared" si="4"/>
        <v>#DIV/0!</v>
      </c>
      <c r="J34" s="43" t="e">
        <f t="shared" si="4"/>
        <v>#DIV/0!</v>
      </c>
      <c r="K34" s="43" t="e">
        <f t="shared" si="4"/>
        <v>#DIV/0!</v>
      </c>
      <c r="L34" s="43" t="e">
        <f t="shared" si="4"/>
        <v>#DIV/0!</v>
      </c>
      <c r="M34" s="57" t="e">
        <f>(M18-($Q$28))/(($Q$17)-($Q$28))*1000</f>
        <v>#DIV/0!</v>
      </c>
      <c r="N34" s="11"/>
    </row>
    <row r="35" spans="1:14" ht="16.5" thickBot="1" x14ac:dyDescent="0.3">
      <c r="A35" s="13" t="s">
        <v>9</v>
      </c>
      <c r="B35" s="43" t="e">
        <f t="shared" ref="B35:L35" si="5">(B19-($Q$28))/(($Q$17)-($Q$28))*($Q$7)/($P$7)*1000</f>
        <v>#DIV/0!</v>
      </c>
      <c r="C35" s="43" t="e">
        <f t="shared" si="5"/>
        <v>#DIV/0!</v>
      </c>
      <c r="D35" s="43" t="e">
        <f t="shared" si="5"/>
        <v>#DIV/0!</v>
      </c>
      <c r="E35" s="43" t="e">
        <f t="shared" si="5"/>
        <v>#DIV/0!</v>
      </c>
      <c r="F35" s="43" t="e">
        <f t="shared" si="5"/>
        <v>#DIV/0!</v>
      </c>
      <c r="G35" s="43" t="e">
        <f t="shared" si="5"/>
        <v>#DIV/0!</v>
      </c>
      <c r="H35" s="43" t="e">
        <f t="shared" si="5"/>
        <v>#DIV/0!</v>
      </c>
      <c r="I35" s="43" t="e">
        <f t="shared" si="5"/>
        <v>#DIV/0!</v>
      </c>
      <c r="J35" s="43" t="e">
        <f t="shared" si="5"/>
        <v>#DIV/0!</v>
      </c>
      <c r="K35" s="43" t="e">
        <f t="shared" si="5"/>
        <v>#DIV/0!</v>
      </c>
      <c r="L35" s="43" t="e">
        <f t="shared" si="5"/>
        <v>#DIV/0!</v>
      </c>
      <c r="M35" s="57" t="e">
        <f t="shared" ref="M35:M37" si="6">(M19-($Q$28))/(($Q$17)-($Q$28))*1000</f>
        <v>#DIV/0!</v>
      </c>
      <c r="N35" s="11"/>
    </row>
    <row r="36" spans="1:14" ht="16.5" thickBot="1" x14ac:dyDescent="0.3">
      <c r="A36" s="13" t="s">
        <v>10</v>
      </c>
      <c r="B36" s="43" t="e">
        <f t="shared" ref="B36:L36" si="7">(B20-($Q$28))/(($Q$17)-($Q$28))*($Q$7)/($P$7)*1000</f>
        <v>#DIV/0!</v>
      </c>
      <c r="C36" s="43" t="e">
        <f t="shared" si="7"/>
        <v>#DIV/0!</v>
      </c>
      <c r="D36" s="43" t="e">
        <f t="shared" si="7"/>
        <v>#DIV/0!</v>
      </c>
      <c r="E36" s="43" t="e">
        <f t="shared" si="7"/>
        <v>#DIV/0!</v>
      </c>
      <c r="F36" s="43" t="e">
        <f t="shared" si="7"/>
        <v>#DIV/0!</v>
      </c>
      <c r="G36" s="43" t="e">
        <f t="shared" si="7"/>
        <v>#DIV/0!</v>
      </c>
      <c r="H36" s="43" t="e">
        <f t="shared" si="7"/>
        <v>#DIV/0!</v>
      </c>
      <c r="I36" s="43" t="e">
        <f t="shared" si="7"/>
        <v>#DIV/0!</v>
      </c>
      <c r="J36" s="43" t="e">
        <f t="shared" si="7"/>
        <v>#DIV/0!</v>
      </c>
      <c r="K36" s="43" t="e">
        <f t="shared" si="7"/>
        <v>#DIV/0!</v>
      </c>
      <c r="L36" s="43" t="e">
        <f t="shared" si="7"/>
        <v>#DIV/0!</v>
      </c>
      <c r="M36" s="57" t="e">
        <f t="shared" si="6"/>
        <v>#DIV/0!</v>
      </c>
      <c r="N36" s="11"/>
    </row>
    <row r="37" spans="1:14" ht="16.5" thickBot="1" x14ac:dyDescent="0.3">
      <c r="A37" s="13" t="s">
        <v>11</v>
      </c>
      <c r="B37" s="58" t="e">
        <f t="shared" ref="B37:L37" si="8">(B21-($Q$28))/(($Q$17)-($Q$28))*($Q$7)/($P$7)*1000</f>
        <v>#DIV/0!</v>
      </c>
      <c r="C37" s="58" t="e">
        <f t="shared" si="8"/>
        <v>#DIV/0!</v>
      </c>
      <c r="D37" s="58" t="e">
        <f t="shared" si="8"/>
        <v>#DIV/0!</v>
      </c>
      <c r="E37" s="58" t="e">
        <f t="shared" si="8"/>
        <v>#DIV/0!</v>
      </c>
      <c r="F37" s="58" t="e">
        <f t="shared" si="8"/>
        <v>#DIV/0!</v>
      </c>
      <c r="G37" s="58" t="e">
        <f t="shared" si="8"/>
        <v>#DIV/0!</v>
      </c>
      <c r="H37" s="58" t="e">
        <f t="shared" si="8"/>
        <v>#DIV/0!</v>
      </c>
      <c r="I37" s="58" t="e">
        <f t="shared" si="8"/>
        <v>#DIV/0!</v>
      </c>
      <c r="J37" s="58" t="e">
        <f t="shared" si="8"/>
        <v>#DIV/0!</v>
      </c>
      <c r="K37" s="58" t="e">
        <f t="shared" si="8"/>
        <v>#DIV/0!</v>
      </c>
      <c r="L37" s="58" t="e">
        <f t="shared" si="8"/>
        <v>#DIV/0!</v>
      </c>
      <c r="M37" s="57" t="e">
        <f t="shared" si="6"/>
        <v>#DIV/0!</v>
      </c>
      <c r="N37" s="11"/>
    </row>
    <row r="38" spans="1:14" ht="15.75" x14ac:dyDescent="0.25">
      <c r="A38" s="9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1"/>
    </row>
    <row r="39" spans="1:14" ht="18" x14ac:dyDescent="0.25">
      <c r="A39" s="15"/>
      <c r="B39" s="103" t="str">
        <f>IF(B47,"You must have data for both filters to get valid color seperation results","")</f>
        <v/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1"/>
    </row>
    <row r="42" spans="1:14" x14ac:dyDescent="0.25">
      <c r="A42" s="96" t="s">
        <v>49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</row>
    <row r="43" spans="1:14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</row>
    <row r="44" spans="1:14" x14ac:dyDescent="0.25">
      <c r="A44" s="94"/>
      <c r="B44" s="95">
        <v>1</v>
      </c>
      <c r="C44" s="95">
        <v>2</v>
      </c>
      <c r="D44" s="95">
        <v>3</v>
      </c>
      <c r="E44" s="95">
        <v>4</v>
      </c>
      <c r="F44" s="95">
        <v>5</v>
      </c>
      <c r="G44" s="95">
        <v>6</v>
      </c>
      <c r="H44" s="95">
        <v>7</v>
      </c>
      <c r="I44" s="95">
        <v>8</v>
      </c>
      <c r="J44" s="95">
        <v>9</v>
      </c>
      <c r="K44" s="95">
        <v>10</v>
      </c>
      <c r="L44" s="95">
        <v>11</v>
      </c>
      <c r="M44" s="95">
        <v>12</v>
      </c>
      <c r="N44" s="94"/>
    </row>
    <row r="45" spans="1:14" x14ac:dyDescent="0.25">
      <c r="A45" s="95" t="s">
        <v>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4"/>
    </row>
    <row r="46" spans="1:14" x14ac:dyDescent="0.25">
      <c r="A46" s="95" t="s">
        <v>1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4"/>
    </row>
    <row r="47" spans="1:14" x14ac:dyDescent="0.25">
      <c r="A47" s="95" t="s">
        <v>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4"/>
    </row>
    <row r="48" spans="1:14" x14ac:dyDescent="0.25">
      <c r="A48" s="95" t="s">
        <v>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4"/>
    </row>
    <row r="49" spans="1:14" x14ac:dyDescent="0.25">
      <c r="A49" s="95" t="s">
        <v>4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4"/>
    </row>
    <row r="50" spans="1:14" x14ac:dyDescent="0.25">
      <c r="A50" s="95" t="s">
        <v>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4"/>
    </row>
    <row r="51" spans="1:14" x14ac:dyDescent="0.25">
      <c r="A51" s="95" t="s">
        <v>10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4"/>
    </row>
    <row r="52" spans="1:14" x14ac:dyDescent="0.25">
      <c r="A52" s="95" t="s">
        <v>11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4"/>
    </row>
    <row r="53" spans="1:14" x14ac:dyDescent="0.2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</row>
    <row r="54" spans="1:14" x14ac:dyDescent="0.2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</row>
  </sheetData>
  <sheetProtection algorithmName="SHA-512" hashValue="642wQJDVwahFJGeNNLrdKlPUxugVrSx+8Bl78qlnMI9BpcciP3Izvj56OouOyFKoBSYISiWYrjx4cW9HmxZ66w==" saltValue="jPh+CZ4wLEw/8C++J+F6PQ==" spinCount="100000" sheet="1" objects="1" scenarios="1"/>
  <mergeCells count="6">
    <mergeCell ref="A42:N43"/>
    <mergeCell ref="A11:N11"/>
    <mergeCell ref="A27:N27"/>
    <mergeCell ref="A28:N28"/>
    <mergeCell ref="B39:M39"/>
    <mergeCell ref="D12:K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365A99A99612448A027E15B9ACDD68" ma:contentTypeVersion="13" ma:contentTypeDescription="Create a new document." ma:contentTypeScope="" ma:versionID="055dc817791f6623c6242bf60b9d47f2">
  <xsd:schema xmlns:xsd="http://www.w3.org/2001/XMLSchema" xmlns:xs="http://www.w3.org/2001/XMLSchema" xmlns:p="http://schemas.microsoft.com/office/2006/metadata/properties" xmlns:ns3="c3953d5f-d756-4591-b2e7-9506d661fca9" xmlns:ns4="538c2047-8afd-4e8a-ad4d-c60d76073445" targetNamespace="http://schemas.microsoft.com/office/2006/metadata/properties" ma:root="true" ma:fieldsID="09f3fd3d4fa81cabd3ab280027312fb5" ns3:_="" ns4:_="">
    <xsd:import namespace="c3953d5f-d756-4591-b2e7-9506d661fca9"/>
    <xsd:import namespace="538c2047-8afd-4e8a-ad4d-c60d76073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53d5f-d756-4591-b2e7-9506d661fc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c2047-8afd-4e8a-ad4d-c60d76073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A03C5B-C9F6-4C01-8192-124398B13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53d5f-d756-4591-b2e7-9506d661fca9"/>
    <ds:schemaRef ds:uri="538c2047-8afd-4e8a-ad4d-c60d76073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FB377-DAEB-47D7-BD66-F331856F8CA4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c3953d5f-d756-4591-b2e7-9506d661fca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38c2047-8afd-4e8a-ad4d-c60d7607344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592B02-C761-4346-9856-615F068417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Instructions</vt:lpstr>
      <vt:lpstr>Single-Test</vt:lpstr>
      <vt:lpstr>96-Well Batch</vt:lpstr>
    </vt:vector>
  </TitlesOfParts>
  <Company>Promega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Preston</dc:creator>
  <cp:lastModifiedBy>Tim Deschaines</cp:lastModifiedBy>
  <dcterms:created xsi:type="dcterms:W3CDTF">2016-02-04T15:18:52Z</dcterms:created>
  <dcterms:modified xsi:type="dcterms:W3CDTF">2019-08-12T19:24:50Z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0x01010098365A99A99612448A027E15B9ACDD68</vt:lpwstr>
  </property>
</Properties>
</file>